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K:\_COMMUN\COMMUNICATION\BUT\"/>
    </mc:Choice>
  </mc:AlternateContent>
  <xr:revisionPtr revIDLastSave="0" documentId="8_{5AAAF306-5A73-4170-873B-6973381C2AE3}" xr6:coauthVersionLast="36" xr6:coauthVersionMax="36" xr10:uidLastSave="{00000000-0000-0000-0000-000000000000}"/>
  <bookViews>
    <workbookView xWindow="0" yWindow="0" windowWidth="19200" windowHeight="8304" tabRatio="500" xr2:uid="{00000000-000D-0000-FFFF-FFFF00000000}"/>
  </bookViews>
  <sheets>
    <sheet name="Fiche" sheetId="1" r:id="rId1"/>
    <sheet name="pour CERFA" sheetId="2" r:id="rId2"/>
    <sheet name="Menus" sheetId="3" r:id="rId3"/>
  </sheets>
  <definedNames>
    <definedName name="DEG">Menus!$K$2:$K$3</definedName>
    <definedName name="departements">Menus!$E$2:$E$102</definedName>
    <definedName name="Dernier_diplôme_ou_titre_préparé">Menus!$A$25:$B$41</definedName>
    <definedName name="IUTCACHAN">Menus!$J$2:$J$3</definedName>
    <definedName name="IUTORSAY">Menus!$M$2</definedName>
    <definedName name="IUTSCEAUX">Menus!$N$2:$N$13</definedName>
    <definedName name="POLYTECH">Menus!$O$2:$O$5</definedName>
    <definedName name="STAPS_F2S">Menus!$L$2</definedName>
    <definedName name="UFR_SCIENCES">Menus!$P$2:$P$7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C29" i="2" s="1"/>
  <c r="B28" i="2"/>
  <c r="C28" i="2" s="1"/>
  <c r="B27" i="2"/>
  <c r="C27" i="2" s="1"/>
  <c r="B26" i="2"/>
  <c r="C26" i="2" s="1"/>
  <c r="B25" i="2"/>
  <c r="C25" i="2" s="1"/>
  <c r="B24" i="2"/>
  <c r="C24" i="2" s="1"/>
  <c r="B22" i="2"/>
  <c r="C22" i="2" s="1"/>
  <c r="B21" i="2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B7" i="2"/>
  <c r="C7" i="2" s="1"/>
  <c r="B6" i="2"/>
  <c r="C6" i="2" s="1"/>
  <c r="B5" i="2"/>
  <c r="C5" i="2" s="1"/>
  <c r="C21" i="2"/>
</calcChain>
</file>

<file path=xl/sharedStrings.xml><?xml version="1.0" encoding="utf-8"?>
<sst xmlns="http://schemas.openxmlformats.org/spreadsheetml/2006/main" count="269" uniqueCount="249">
  <si>
    <t>CFA PARIS – SACLAY
VALIDATION DES MISSIONS EN ENTREPRISE</t>
  </si>
  <si>
    <t>Ce document est à compléter afin de permettre la mise en place de votre contrat d'apprentissage.</t>
  </si>
  <si>
    <t>[APPRENTI·E] Formation visée</t>
  </si>
  <si>
    <t>Votre réponse</t>
  </si>
  <si>
    <t>Composante de l'Université Paris-Saclay</t>
  </si>
  <si>
    <t>Formation visée</t>
  </si>
  <si>
    <t>Infos Entreprises Succinctes</t>
  </si>
  <si>
    <t>Nom de l'Entreprise</t>
  </si>
  <si>
    <t>Adresse complète de l'entreprise</t>
  </si>
  <si>
    <t>Contact RH : Nom</t>
  </si>
  <si>
    <t>Contact RH : Mail</t>
  </si>
  <si>
    <t>Contact RH : Téléphone</t>
  </si>
  <si>
    <t>Maitre d'Apprentissage : Nom</t>
  </si>
  <si>
    <t>Maitre d'Apprentissage : Mail</t>
  </si>
  <si>
    <t>Maitre d'Apprentissage : Téléphone</t>
  </si>
  <si>
    <t>Rubrique</t>
  </si>
  <si>
    <t>Nom de naissance de l’apprenti(e) :</t>
  </si>
  <si>
    <t>Prénom de l’apprenti(e) :</t>
  </si>
  <si>
    <t>NIR de l’apprenti(e) [1] :</t>
  </si>
  <si>
    <t>*Pour les employeurs du secteur privé dans le cadre L.6353-10 du code du travail</t>
  </si>
  <si>
    <t>Date de naissance :</t>
  </si>
  <si>
    <t>Département de naissance [2] :</t>
  </si>
  <si>
    <t>Commune de naissance :</t>
  </si>
  <si>
    <t>Nationalité [2] :</t>
  </si>
  <si>
    <t>Régime social [2] :</t>
  </si>
  <si>
    <t>Sexe [2] :</t>
  </si>
  <si>
    <t>Adresse de l’apprenti(e) : N° de voie</t>
  </si>
  <si>
    <t>Adresse de l’apprenti(e) : Voie :</t>
  </si>
  <si>
    <t>Adresse de l’apprenti(e) : Complément :</t>
  </si>
  <si>
    <t>Adresse de l’apprenti(e) : Code postal :</t>
  </si>
  <si>
    <t>Adresse de l’apprenti(e) : Commune :</t>
  </si>
  <si>
    <t>Téléphone :</t>
  </si>
  <si>
    <t>Courriel :</t>
  </si>
  <si>
    <t>Déclare être inscrit sur la liste des sportifs,</t>
  </si>
  <si>
    <t>entraîneurs, arbitres et juges sportifs de haut niveau [2] :</t>
  </si>
  <si>
    <t>Déclare bénéficier de la reconnaissance travailleur handicapé [2] :</t>
  </si>
  <si>
    <t>Situation avant ce contrat [2] :</t>
  </si>
  <si>
    <t>Si vous étiez déjà apprenti·e, une copie de votre précédent contrat de travail vous sera demandé.</t>
  </si>
  <si>
    <t>Dernier diplôme ou titre préparé [2] :</t>
  </si>
  <si>
    <t>Dernière classe / année suivie [2] :</t>
  </si>
  <si>
    <t>Intitulé précis du dernier diplôme ou titre préparé :</t>
  </si>
  <si>
    <t>Diplôme ou titre le plus élevé obtenu [2] :</t>
  </si>
  <si>
    <t>Descriptif des Missions [3]</t>
  </si>
  <si>
    <t>Réponse</t>
  </si>
  <si>
    <t>Descriptif des Missions proposées par l'entreprise.
Précisez toute information utile.</t>
  </si>
  <si>
    <t>[1] : numéro de sécurité sociale. 15 chiffres nécessaires.</t>
  </si>
  <si>
    <t>[2] : menu déroulant</t>
  </si>
  <si>
    <t>[3] : Joindre la fiche de poste si disponible.</t>
  </si>
  <si>
    <t>INFORMATIONS CERFA</t>
  </si>
  <si>
    <t>Code CERFA</t>
  </si>
  <si>
    <t>NIR de l’apprenti(e)* :</t>
  </si>
  <si>
    <t>Département de naissance :</t>
  </si>
  <si>
    <t>Nationalité :</t>
  </si>
  <si>
    <t>Régime social :</t>
  </si>
  <si>
    <t>Sexe :</t>
  </si>
  <si>
    <t>entraîneurs, arbitres et juges sportifs de haut niveau :</t>
  </si>
  <si>
    <t>Déclare bénéficier de la reconnaissance travailleur handicapé :</t>
  </si>
  <si>
    <t>Situation avant ce contrat :</t>
  </si>
  <si>
    <t>Dernier diplôme ou titre préparé :</t>
  </si>
  <si>
    <t>Dernière classe / année suivie :</t>
  </si>
  <si>
    <t>Diplôme ou titre le plus élevé obtenu :</t>
  </si>
  <si>
    <t>nom_departement</t>
  </si>
  <si>
    <t>code_departement</t>
  </si>
  <si>
    <t>Ain</t>
  </si>
  <si>
    <t>BUT1_GEII</t>
  </si>
  <si>
    <t>M1_ACHAT</t>
  </si>
  <si>
    <t>M1_PPSOS</t>
  </si>
  <si>
    <t>BUT1_MP</t>
  </si>
  <si>
    <t>BUT1_TC</t>
  </si>
  <si>
    <t>INGE1_PPS_EES</t>
  </si>
  <si>
    <t>LOP_Orsay</t>
  </si>
  <si>
    <t>oui</t>
  </si>
  <si>
    <t>Nationalité</t>
  </si>
  <si>
    <t>Aisne</t>
  </si>
  <si>
    <t>LP_NME</t>
  </si>
  <si>
    <t>M1_CCA</t>
  </si>
  <si>
    <t>BUT2_TC_Mdigital</t>
  </si>
  <si>
    <t>INGE1_PPS_INFO</t>
  </si>
  <si>
    <t>LP2_BIO</t>
  </si>
  <si>
    <t>non</t>
  </si>
  <si>
    <t>Française</t>
  </si>
  <si>
    <t>Allier</t>
  </si>
  <si>
    <t>DEG</t>
  </si>
  <si>
    <t>BUT2_TC_MPV</t>
  </si>
  <si>
    <t>INGE1_PPS_PSO</t>
  </si>
  <si>
    <t>M1_RT</t>
  </si>
  <si>
    <t>Union Européenne</t>
  </si>
  <si>
    <t>Alpes-de-Haute-Provence</t>
  </si>
  <si>
    <t>IUTCACHAN</t>
  </si>
  <si>
    <t>BUT2_TC_BizDevMngClient</t>
  </si>
  <si>
    <t>INGE1_PPS_MAT</t>
  </si>
  <si>
    <t>M1_MAT</t>
  </si>
  <si>
    <t>M</t>
  </si>
  <si>
    <t>Étranger hors Union Européenne</t>
  </si>
  <si>
    <t>Hautes-Alpes</t>
  </si>
  <si>
    <t>IUTSCEAUX</t>
  </si>
  <si>
    <t>BUT2_TC_StratMarque</t>
  </si>
  <si>
    <t>M1_EG</t>
  </si>
  <si>
    <t>F</t>
  </si>
  <si>
    <t>Alpes-Maritimes</t>
  </si>
  <si>
    <t>IUTORSAY</t>
  </si>
  <si>
    <t>BUT3_TC_BizInternational</t>
  </si>
  <si>
    <t>M2_IMAM</t>
  </si>
  <si>
    <t>Ardèche</t>
  </si>
  <si>
    <t>POLYTECH</t>
  </si>
  <si>
    <t>BUT2_GEA_GCFi</t>
  </si>
  <si>
    <t>Ardennes</t>
  </si>
  <si>
    <t>STAPS_F2S</t>
  </si>
  <si>
    <t>BUT2_GEA_GPilRH</t>
  </si>
  <si>
    <t>Situation avant contrat</t>
  </si>
  <si>
    <t>Ariège</t>
  </si>
  <si>
    <t>UFR_SCIENCES</t>
  </si>
  <si>
    <t>BUT2_GEA_CGPilPerf</t>
  </si>
  <si>
    <t>Scolaire</t>
  </si>
  <si>
    <t>Aube</t>
  </si>
  <si>
    <t>BUT2_GEA_GEMA</t>
  </si>
  <si>
    <t>Prépa apprentissage</t>
  </si>
  <si>
    <t>Aude</t>
  </si>
  <si>
    <t>BUT3_GEA_CGPilPerf</t>
  </si>
  <si>
    <t>Etudiant</t>
  </si>
  <si>
    <t>Aveyron</t>
  </si>
  <si>
    <t>BUT3_GEA_GEMA</t>
  </si>
  <si>
    <t>Contrat d’apprentissage</t>
  </si>
  <si>
    <t>Bouches-du-Rhône</t>
  </si>
  <si>
    <t>Contrat de Professionnalisation</t>
  </si>
  <si>
    <t>Calvados</t>
  </si>
  <si>
    <t>Contrat aidé</t>
  </si>
  <si>
    <t>Cantal</t>
  </si>
  <si>
    <t>En formation au CFA sous statut de stagiaire de la formation professionnelle, avant signature d’un contrat d’apprentissage (L6222-12-1 du code du travail)</t>
  </si>
  <si>
    <t>Charente</t>
  </si>
  <si>
    <t>En formation, au CFA sans contrat sous statut de stagiaire de la formation professionnelle, suite à rupture (5° de L6231-2 du code du travail)</t>
  </si>
  <si>
    <t>Charente-Maritime</t>
  </si>
  <si>
    <t>Autres situations sous statut de stagiaire de la formation professionnelle</t>
  </si>
  <si>
    <t>Cher</t>
  </si>
  <si>
    <t>Salarié</t>
  </si>
  <si>
    <t>Corrèze</t>
  </si>
  <si>
    <t>Personne à la recherche d’un emploi (inscrite ou non à Pôle Emploi)</t>
  </si>
  <si>
    <t>Côte-d'Or</t>
  </si>
  <si>
    <t>Inactif</t>
  </si>
  <si>
    <t>Côtes-d'Armor</t>
  </si>
  <si>
    <t>Creuse</t>
  </si>
  <si>
    <t>Dordogne</t>
  </si>
  <si>
    <t>Baccalauréat professionnel</t>
  </si>
  <si>
    <t>Doubs</t>
  </si>
  <si>
    <t>Baccalauréat général</t>
  </si>
  <si>
    <t>Drôme</t>
  </si>
  <si>
    <t xml:space="preserve"> Baccalauréat technologique</t>
  </si>
  <si>
    <t>Eure</t>
  </si>
  <si>
    <t>Autre diplôme ou titre de niveau bac</t>
  </si>
  <si>
    <t>Eure-et-Loir</t>
  </si>
  <si>
    <t>Brevet de Technicien Supérieur</t>
  </si>
  <si>
    <t>Finistère</t>
  </si>
  <si>
    <t>Diplôme Universitaire de technologie</t>
  </si>
  <si>
    <t>Corse-du-Sud</t>
  </si>
  <si>
    <t>2A</t>
  </si>
  <si>
    <t>Autre diplôme ou titre de niveau bac+2</t>
  </si>
  <si>
    <t>Haute-Corse</t>
  </si>
  <si>
    <t>2B</t>
  </si>
  <si>
    <t>1ère année de Master</t>
  </si>
  <si>
    <t>Gard</t>
  </si>
  <si>
    <t>Licence professionnelle</t>
  </si>
  <si>
    <t>Haute-Garonne</t>
  </si>
  <si>
    <t>Licence générale</t>
  </si>
  <si>
    <t>Gers</t>
  </si>
  <si>
    <t>Bachelor Universitaire de technologie BUT</t>
  </si>
  <si>
    <t>Gironde</t>
  </si>
  <si>
    <t>Autre diplôme ou titre de niveau bac +3 ou 4</t>
  </si>
  <si>
    <t>Hérault</t>
  </si>
  <si>
    <t>Master professionnel/DESS</t>
  </si>
  <si>
    <t>Ille-et-Vilaine</t>
  </si>
  <si>
    <t>Master recherche/DESS</t>
  </si>
  <si>
    <t>Indre</t>
  </si>
  <si>
    <t>Master indifférencié</t>
  </si>
  <si>
    <t>Indre-et-Loire</t>
  </si>
  <si>
    <t>Diplôme d'ingénieur, diplôme d'école de commerce</t>
  </si>
  <si>
    <t>Isère</t>
  </si>
  <si>
    <t>Autre diplôme ou titre de niveau bac+5 ou plus</t>
  </si>
  <si>
    <t>Jura</t>
  </si>
  <si>
    <t>Landes</t>
  </si>
  <si>
    <t>Loir-et-Cher</t>
  </si>
  <si>
    <t>Loire</t>
  </si>
  <si>
    <t>Haute-Loire</t>
  </si>
  <si>
    <t>Dernière année ou classe suivie par l’apprenti</t>
  </si>
  <si>
    <t>Loire-Atlantique</t>
  </si>
  <si>
    <t>l’apprenti a suivi la dernière année du cycle de formation et a obtenu le diplôme ou titre</t>
  </si>
  <si>
    <t>Loiret</t>
  </si>
  <si>
    <t>l’apprenti a suivi la 1ère année du cycle et l’a validée (examens réussis mais année non diplômante)</t>
  </si>
  <si>
    <t>Lot</t>
  </si>
  <si>
    <t>l’apprenti a suivi la 1ère année du cycle mais ne l’a pas validée (échec aux examens, interruption ou abandon de formation)</t>
  </si>
  <si>
    <t>Lot-et-Garonne</t>
  </si>
  <si>
    <t>l’apprenti a suivi la 2è année du cycle et l’a validée (examens réussis mais année non diplômante)</t>
  </si>
  <si>
    <t>Lozère</t>
  </si>
  <si>
    <t>l’apprenti a suivi la 2è année du cycle mais ne l’a pas validée (échec aux examens, interruption ou abandon de formation)</t>
  </si>
  <si>
    <t>Maine-et-Loire</t>
  </si>
  <si>
    <t>l’apprenti a suivi la 3è année du cycle et l’a validée (examens réussis mais année non diplômante, cycle adaptés)</t>
  </si>
  <si>
    <t>Manche</t>
  </si>
  <si>
    <t>l’apprenti a suivi la 3è année du cycle mais ne l’a pas validée (échec aux examens, interruption ou abandon de formation)</t>
  </si>
  <si>
    <t>Marne</t>
  </si>
  <si>
    <t>Haute-Marne</t>
  </si>
  <si>
    <t>Mayenne</t>
  </si>
  <si>
    <t>MSA</t>
  </si>
  <si>
    <t>Meurthe-et-Moselle</t>
  </si>
  <si>
    <t>URSSAF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</si>
  <si>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</si>
  <si>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</si>
  <si>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</si>
  <si>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</si>
  <si>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</si>
  <si>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</si>
  <si>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</si>
  <si>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</si>
  <si>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</si>
  <si>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</si>
  <si>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</si>
  <si>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</si>
  <si>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</si>
  <si>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</si>
  <si>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</si>
  <si>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</si>
  <si>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</si>
  <si>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</si>
  <si>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</si>
  <si>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</si>
  <si>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</si>
  <si>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</si>
  <si>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</si>
  <si>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</si>
  <si>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</si>
  <si>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</si>
  <si>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</si>
  <si>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</si>
  <si>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</si>
  <si>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</si>
  <si>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</si>
  <si>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</si>
  <si>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</si>
  <si>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</si>
  <si>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</si>
  <si>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</si>
  <si>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</si>
  <si>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</si>
  <si>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</si>
  <si>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</si>
  <si>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</si>
  <si>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</si>
  <si>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</si>
  <si>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</si>
  <si>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Réunion</t>
  </si>
  <si>
    <t>Mayotte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</si>
</sst>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0"/>
    <numFmt numFmtId="165" formatCode="00000"/>
    <numFmt numFmtId="166" formatCode="0000000000"/>
    <numFmt numFmtId="167" formatCode="dd/mm/yy"/>
    <numFmt numFmtId="168" formatCode="00"/>
  </numFmts>
  <fonts count="12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20"/>
      <color rgb="FF580035"/>
      <name val="Arial"/>
      <family val="2"/>
      <charset val="1"/>
    </font>
    <font>
      <b/>
      <sz val="14"/>
      <color rgb="FFFFFFFF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580035"/>
        <bgColor rgb="FF611729"/>
      </patternFill>
    </fill>
    <fill>
      <patternFill patternType="solid">
        <fgColor rgb="FF611729"/>
        <bgColor rgb="FF580035"/>
      </patternFill>
    </fill>
    <fill>
      <patternFill patternType="solid">
        <fgColor rgb="FFFFFF0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166" fontId="1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49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611729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58003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" Target="richData/rdrichvalue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165960</xdr:colOff>
      <xdr:row>0</xdr:row>
      <xdr:rowOff>48960</xdr:rowOff>
    </xdr:from>
    <xdr:to>
      <xdr:col>0</xdr:col>
      <xdr:colOff>2740680</xdr:colOff>
      <xdr:row>2</xdr:row>
      <xdr:rowOff>126360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5960" y="48960"/>
          <a:ext cx="2574720" cy="1153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165960</xdr:colOff>
      <xdr:row>0</xdr:row>
      <xdr:rowOff>48960</xdr:rowOff>
    </xdr:from>
    <xdr:to>
      <xdr:col>0</xdr:col>
      <xdr:colOff>2224800</xdr:colOff>
      <xdr:row>1</xdr:row>
      <xdr:rowOff>914400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5960" y="48960"/>
          <a:ext cx="2058840" cy="1085760"/>
        </a:xfrm>
        <a:prstGeom prst="rect">
          <a:avLst/>
        </a:prstGeom>
        <a:ln w="0">
          <a:noFill/>
        </a:ln>
      </xdr:spPr>
    </xdr:pic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fb t="e">#NAME?</fb>
    <v>4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épartements" displayName="départements" ref="E2:E102" totalsRowShown="0">
  <tableColumns count="1">
    <tableColumn id="1" xr3:uid="{00000000-0010-0000-0000-000001000000}" name="Ai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exe" displayName="sexe" ref="A6:A7" totalsRowShown="0">
  <tableColumns count="1">
    <tableColumn id="1" xr3:uid="{00000000-0010-0000-0100-000001000000}" name="M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51"/>
  <sheetViews>
    <sheetView tabSelected="1" topLeftCell="A22" zoomScale="47" zoomScaleNormal="47" workbookViewId="0">
      <selection activeCell="B5" sqref="B5"/>
    </sheetView>
  </sheetViews>
  <sheetFormatPr baseColWidth="10" defaultColWidth="11.44140625" defaultRowHeight="17.399999999999999" x14ac:dyDescent="0.25"/>
  <cols>
    <col min="1" max="1" width="87.77734375" style="1" customWidth="1"/>
    <col min="2" max="2" width="96.21875" style="2" customWidth="1"/>
    <col min="3" max="1023" width="11.44140625" style="1"/>
  </cols>
  <sheetData>
    <row r="1" spans="1:2" ht="21.75" customHeight="1" x14ac:dyDescent="0.25">
      <c r="A1" s="36" t="s">
        <v>0</v>
      </c>
      <c r="B1" s="36"/>
    </row>
    <row r="2" spans="1:2" ht="63" customHeight="1" x14ac:dyDescent="0.25">
      <c r="A2" s="36"/>
      <c r="B2" s="36"/>
    </row>
    <row r="3" spans="1:2" ht="63" customHeight="1" x14ac:dyDescent="0.25">
      <c r="A3" s="37" t="s">
        <v>1</v>
      </c>
      <c r="B3" s="37"/>
    </row>
    <row r="4" spans="1:2" x14ac:dyDescent="0.25">
      <c r="A4" s="3" t="s">
        <v>2</v>
      </c>
      <c r="B4" s="4" t="s">
        <v>3</v>
      </c>
    </row>
    <row r="5" spans="1:2" x14ac:dyDescent="0.25">
      <c r="A5" s="5" t="s">
        <v>4</v>
      </c>
      <c r="B5" s="6"/>
    </row>
    <row r="6" spans="1:2" x14ac:dyDescent="0.25">
      <c r="A6" s="5" t="s">
        <v>5</v>
      </c>
      <c r="B6" s="6"/>
    </row>
    <row r="8" spans="1:2" x14ac:dyDescent="0.25">
      <c r="A8" s="3" t="s">
        <v>6</v>
      </c>
      <c r="B8" s="4" t="s">
        <v>3</v>
      </c>
    </row>
    <row r="9" spans="1:2" x14ac:dyDescent="0.25">
      <c r="A9" s="5" t="s">
        <v>7</v>
      </c>
      <c r="B9" s="6"/>
    </row>
    <row r="10" spans="1:2" x14ac:dyDescent="0.25">
      <c r="A10" s="5" t="s">
        <v>8</v>
      </c>
      <c r="B10" s="6"/>
    </row>
    <row r="11" spans="1:2" x14ac:dyDescent="0.25">
      <c r="A11" s="5" t="s">
        <v>9</v>
      </c>
      <c r="B11" s="6"/>
    </row>
    <row r="12" spans="1:2" x14ac:dyDescent="0.25">
      <c r="A12" s="5" t="s">
        <v>10</v>
      </c>
      <c r="B12" s="6"/>
    </row>
    <row r="13" spans="1:2" x14ac:dyDescent="0.25">
      <c r="A13" s="5" t="s">
        <v>11</v>
      </c>
      <c r="B13" s="6"/>
    </row>
    <row r="14" spans="1:2" x14ac:dyDescent="0.25">
      <c r="A14" s="5" t="s">
        <v>12</v>
      </c>
      <c r="B14" s="6"/>
    </row>
    <row r="15" spans="1:2" x14ac:dyDescent="0.25">
      <c r="A15" s="5" t="s">
        <v>13</v>
      </c>
      <c r="B15" s="6"/>
    </row>
    <row r="16" spans="1:2" x14ac:dyDescent="0.25">
      <c r="A16" s="5" t="s">
        <v>14</v>
      </c>
      <c r="B16" s="6"/>
    </row>
    <row r="18" spans="1:2" ht="22.5" customHeight="1" x14ac:dyDescent="0.25">
      <c r="A18" s="3" t="s">
        <v>15</v>
      </c>
      <c r="B18" s="4" t="s">
        <v>3</v>
      </c>
    </row>
    <row r="19" spans="1:2" ht="22.5" customHeight="1" x14ac:dyDescent="0.25">
      <c r="A19" s="5" t="s">
        <v>16</v>
      </c>
      <c r="B19" s="7"/>
    </row>
    <row r="20" spans="1:2" ht="22.5" customHeight="1" x14ac:dyDescent="0.25">
      <c r="A20" s="5" t="s">
        <v>17</v>
      </c>
      <c r="B20" s="7"/>
    </row>
    <row r="21" spans="1:2" ht="19.5" customHeight="1" x14ac:dyDescent="0.25">
      <c r="A21" s="8" t="s">
        <v>18</v>
      </c>
      <c r="B21" s="38"/>
    </row>
    <row r="22" spans="1:2" ht="18" customHeight="1" x14ac:dyDescent="0.25">
      <c r="A22" s="9" t="s">
        <v>19</v>
      </c>
      <c r="B22" s="38"/>
    </row>
    <row r="23" spans="1:2" ht="22.5" customHeight="1" x14ac:dyDescent="0.25">
      <c r="A23" s="5" t="s">
        <v>20</v>
      </c>
      <c r="B23" s="10"/>
    </row>
    <row r="24" spans="1:2" ht="22.5" customHeight="1" x14ac:dyDescent="0.25">
      <c r="A24" s="5" t="s">
        <v>21</v>
      </c>
      <c r="B24" s="11"/>
    </row>
    <row r="25" spans="1:2" ht="22.5" customHeight="1" x14ac:dyDescent="0.25">
      <c r="A25" s="5" t="s">
        <v>22</v>
      </c>
      <c r="B25" s="11"/>
    </row>
    <row r="26" spans="1:2" ht="22.5" customHeight="1" x14ac:dyDescent="0.25">
      <c r="A26" s="5" t="s">
        <v>23</v>
      </c>
      <c r="B26" s="7"/>
    </row>
    <row r="27" spans="1:2" ht="22.5" customHeight="1" x14ac:dyDescent="0.25">
      <c r="A27" s="5" t="s">
        <v>24</v>
      </c>
      <c r="B27" s="11"/>
    </row>
    <row r="28" spans="1:2" ht="22.5" customHeight="1" x14ac:dyDescent="0.25">
      <c r="A28" s="5" t="s">
        <v>25</v>
      </c>
      <c r="B28" s="11"/>
    </row>
    <row r="29" spans="1:2" ht="22.5" customHeight="1" x14ac:dyDescent="0.25">
      <c r="A29" s="5" t="s">
        <v>26</v>
      </c>
      <c r="B29" s="12"/>
    </row>
    <row r="30" spans="1:2" ht="22.5" customHeight="1" x14ac:dyDescent="0.25">
      <c r="A30" s="5" t="s">
        <v>27</v>
      </c>
      <c r="B30" s="7"/>
    </row>
    <row r="31" spans="1:2" ht="22.5" customHeight="1" x14ac:dyDescent="0.25">
      <c r="A31" s="5" t="s">
        <v>28</v>
      </c>
      <c r="B31" s="7"/>
    </row>
    <row r="32" spans="1:2" ht="22.5" customHeight="1" x14ac:dyDescent="0.25">
      <c r="A32" s="5" t="s">
        <v>29</v>
      </c>
      <c r="B32" s="13"/>
    </row>
    <row r="33" spans="1:1023" ht="22.5" customHeight="1" x14ac:dyDescent="0.25">
      <c r="A33" s="5" t="s">
        <v>30</v>
      </c>
      <c r="B33" s="7"/>
    </row>
    <row r="34" spans="1:1023" ht="22.5" customHeight="1" x14ac:dyDescent="0.25">
      <c r="A34" s="5" t="s">
        <v>31</v>
      </c>
      <c r="B34" s="14"/>
    </row>
    <row r="35" spans="1:1023" ht="22.5" customHeight="1" x14ac:dyDescent="0.25">
      <c r="A35" s="5" t="s">
        <v>32</v>
      </c>
      <c r="B35" s="11"/>
    </row>
    <row r="36" spans="1:1023" ht="22.5" customHeight="1" x14ac:dyDescent="0.25">
      <c r="A36" s="8" t="s">
        <v>33</v>
      </c>
      <c r="B36" s="39"/>
    </row>
    <row r="37" spans="1:1023" ht="22.5" customHeight="1" x14ac:dyDescent="0.25">
      <c r="A37" s="15" t="s">
        <v>34</v>
      </c>
      <c r="B37" s="39"/>
    </row>
    <row r="38" spans="1:1023" ht="22.5" customHeight="1" x14ac:dyDescent="0.25">
      <c r="A38" s="5" t="s">
        <v>35</v>
      </c>
      <c r="B38" s="11"/>
    </row>
    <row r="39" spans="1:1023" ht="22.5" customHeight="1" x14ac:dyDescent="0.25">
      <c r="A39" s="5" t="s">
        <v>36</v>
      </c>
      <c r="B39" s="11"/>
    </row>
    <row r="40" spans="1:1023" ht="22.5" customHeight="1" x14ac:dyDescent="0.25">
      <c r="A40" s="40" t="s">
        <v>37</v>
      </c>
      <c r="B40" s="41"/>
    </row>
    <row r="41" spans="1:1023" ht="22.5" customHeight="1" x14ac:dyDescent="0.25">
      <c r="A41" s="5" t="s">
        <v>38</v>
      </c>
      <c r="B41" s="11"/>
    </row>
    <row r="42" spans="1:1023" ht="22.5" customHeight="1" x14ac:dyDescent="0.25">
      <c r="A42" s="5" t="s">
        <v>39</v>
      </c>
      <c r="B42" s="11"/>
    </row>
    <row r="43" spans="1:1023" ht="22.5" customHeight="1" x14ac:dyDescent="0.25">
      <c r="A43" s="5" t="s">
        <v>40</v>
      </c>
      <c r="B43" s="7"/>
    </row>
    <row r="44" spans="1:1023" ht="22.5" customHeight="1" x14ac:dyDescent="0.25">
      <c r="A44" s="5" t="s">
        <v>41</v>
      </c>
      <c r="B44" s="11"/>
    </row>
    <row r="46" spans="1:1023" s="19" customFormat="1" x14ac:dyDescent="0.3">
      <c r="A46" s="16" t="s">
        <v>42</v>
      </c>
      <c r="B46" s="17" t="s">
        <v>43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  <c r="AAA46" s="18"/>
      <c r="AAB46" s="18"/>
      <c r="AAC46" s="18"/>
      <c r="AAD46" s="18"/>
      <c r="AAE46" s="18"/>
      <c r="AAF46" s="18"/>
      <c r="AAG46" s="18"/>
      <c r="AAH46" s="18"/>
      <c r="AAI46" s="18"/>
      <c r="AAJ46" s="18"/>
      <c r="AAK46" s="18"/>
      <c r="AAL46" s="18"/>
      <c r="AAM46" s="18"/>
      <c r="AAN46" s="18"/>
      <c r="AAO46" s="18"/>
      <c r="AAP46" s="18"/>
      <c r="AAQ46" s="18"/>
      <c r="AAR46" s="18"/>
      <c r="AAS46" s="18"/>
      <c r="AAT46" s="18"/>
      <c r="AAU46" s="18"/>
      <c r="AAV46" s="18"/>
      <c r="AAW46" s="18"/>
      <c r="AAX46" s="18"/>
      <c r="AAY46" s="18"/>
      <c r="AAZ46" s="18"/>
      <c r="ABA46" s="18"/>
      <c r="ABB46" s="18"/>
      <c r="ABC46" s="18"/>
      <c r="ABD46" s="18"/>
      <c r="ABE46" s="18"/>
      <c r="ABF46" s="18"/>
      <c r="ABG46" s="18"/>
      <c r="ABH46" s="18"/>
      <c r="ABI46" s="18"/>
      <c r="ABJ46" s="18"/>
      <c r="ABK46" s="18"/>
      <c r="ABL46" s="18"/>
      <c r="ABM46" s="18"/>
      <c r="ABN46" s="18"/>
      <c r="ABO46" s="18"/>
      <c r="ABP46" s="18"/>
      <c r="ABQ46" s="18"/>
      <c r="ABR46" s="18"/>
      <c r="ABS46" s="18"/>
      <c r="ABT46" s="18"/>
      <c r="ABU46" s="18"/>
      <c r="ABV46" s="18"/>
      <c r="ABW46" s="18"/>
      <c r="ABX46" s="18"/>
      <c r="ABY46" s="18"/>
      <c r="ABZ46" s="18"/>
      <c r="ACA46" s="18"/>
      <c r="ACB46" s="18"/>
      <c r="ACC46" s="18"/>
      <c r="ACD46" s="18"/>
      <c r="ACE46" s="18"/>
      <c r="ACF46" s="18"/>
      <c r="ACG46" s="18"/>
      <c r="ACH46" s="18"/>
      <c r="ACI46" s="18"/>
      <c r="ACJ46" s="18"/>
      <c r="ACK46" s="18"/>
      <c r="ACL46" s="18"/>
      <c r="ACM46" s="18"/>
      <c r="ACN46" s="18"/>
      <c r="ACO46" s="18"/>
      <c r="ACP46" s="18"/>
      <c r="ACQ46" s="18"/>
      <c r="ACR46" s="18"/>
      <c r="ACS46" s="18"/>
      <c r="ACT46" s="18"/>
      <c r="ACU46" s="18"/>
      <c r="ACV46" s="18"/>
      <c r="ACW46" s="18"/>
      <c r="ACX46" s="18"/>
      <c r="ACY46" s="18"/>
      <c r="ACZ46" s="18"/>
      <c r="ADA46" s="18"/>
      <c r="ADB46" s="18"/>
      <c r="ADC46" s="18"/>
      <c r="ADD46" s="18"/>
      <c r="ADE46" s="18"/>
      <c r="ADF46" s="18"/>
      <c r="ADG46" s="18"/>
      <c r="ADH46" s="18"/>
      <c r="ADI46" s="18"/>
      <c r="ADJ46" s="18"/>
      <c r="ADK46" s="18"/>
      <c r="ADL46" s="18"/>
      <c r="ADM46" s="18"/>
      <c r="ADN46" s="18"/>
      <c r="ADO46" s="18"/>
      <c r="ADP46" s="18"/>
      <c r="ADQ46" s="18"/>
      <c r="ADR46" s="18"/>
      <c r="ADS46" s="18"/>
      <c r="ADT46" s="18"/>
      <c r="ADU46" s="18"/>
      <c r="ADV46" s="18"/>
      <c r="ADW46" s="18"/>
      <c r="ADX46" s="18"/>
      <c r="ADY46" s="18"/>
      <c r="ADZ46" s="18"/>
      <c r="AEA46" s="18"/>
      <c r="AEB46" s="18"/>
      <c r="AEC46" s="18"/>
      <c r="AED46" s="18"/>
      <c r="AEE46" s="18"/>
      <c r="AEF46" s="18"/>
      <c r="AEG46" s="18"/>
      <c r="AEH46" s="18"/>
      <c r="AEI46" s="18"/>
      <c r="AEJ46" s="18"/>
      <c r="AEK46" s="18"/>
      <c r="AEL46" s="18"/>
      <c r="AEM46" s="18"/>
      <c r="AEN46" s="18"/>
      <c r="AEO46" s="18"/>
      <c r="AEP46" s="18"/>
      <c r="AEQ46" s="18"/>
      <c r="AER46" s="18"/>
      <c r="AES46" s="18"/>
      <c r="AET46" s="18"/>
      <c r="AEU46" s="18"/>
      <c r="AEV46" s="18"/>
      <c r="AEW46" s="18"/>
      <c r="AEX46" s="18"/>
      <c r="AEY46" s="18"/>
      <c r="AEZ46" s="18"/>
      <c r="AFA46" s="18"/>
      <c r="AFB46" s="18"/>
      <c r="AFC46" s="18"/>
      <c r="AFD46" s="18"/>
      <c r="AFE46" s="18"/>
      <c r="AFF46" s="18"/>
      <c r="AFG46" s="18"/>
      <c r="AFH46" s="18"/>
      <c r="AFI46" s="18"/>
      <c r="AFJ46" s="18"/>
      <c r="AFK46" s="18"/>
      <c r="AFL46" s="18"/>
      <c r="AFM46" s="18"/>
      <c r="AFN46" s="18"/>
      <c r="AFO46" s="18"/>
      <c r="AFP46" s="18"/>
      <c r="AFQ46" s="18"/>
      <c r="AFR46" s="18"/>
      <c r="AFS46" s="18"/>
      <c r="AFT46" s="18"/>
      <c r="AFU46" s="18"/>
      <c r="AFV46" s="18"/>
      <c r="AFW46" s="18"/>
      <c r="AFX46" s="18"/>
      <c r="AFY46" s="18"/>
      <c r="AFZ46" s="18"/>
      <c r="AGA46" s="18"/>
      <c r="AGB46" s="18"/>
      <c r="AGC46" s="18"/>
      <c r="AGD46" s="18"/>
      <c r="AGE46" s="18"/>
      <c r="AGF46" s="18"/>
      <c r="AGG46" s="18"/>
      <c r="AGH46" s="18"/>
      <c r="AGI46" s="18"/>
      <c r="AGJ46" s="18"/>
      <c r="AGK46" s="18"/>
      <c r="AGL46" s="18"/>
      <c r="AGM46" s="18"/>
      <c r="AGN46" s="18"/>
      <c r="AGO46" s="18"/>
      <c r="AGP46" s="18"/>
      <c r="AGQ46" s="18"/>
      <c r="AGR46" s="18"/>
      <c r="AGS46" s="18"/>
      <c r="AGT46" s="18"/>
      <c r="AGU46" s="18"/>
      <c r="AGV46" s="18"/>
      <c r="AGW46" s="18"/>
      <c r="AGX46" s="18"/>
      <c r="AGY46" s="18"/>
      <c r="AGZ46" s="18"/>
      <c r="AHA46" s="18"/>
      <c r="AHB46" s="18"/>
      <c r="AHC46" s="18"/>
      <c r="AHD46" s="18"/>
      <c r="AHE46" s="18"/>
      <c r="AHF46" s="18"/>
      <c r="AHG46" s="18"/>
      <c r="AHH46" s="18"/>
      <c r="AHI46" s="18"/>
      <c r="AHJ46" s="18"/>
      <c r="AHK46" s="18"/>
      <c r="AHL46" s="18"/>
      <c r="AHM46" s="18"/>
      <c r="AHN46" s="18"/>
      <c r="AHO46" s="18"/>
      <c r="AHP46" s="18"/>
      <c r="AHQ46" s="18"/>
      <c r="AHR46" s="18"/>
      <c r="AHS46" s="18"/>
      <c r="AHT46" s="18"/>
      <c r="AHU46" s="18"/>
      <c r="AHV46" s="18"/>
      <c r="AHW46" s="18"/>
      <c r="AHX46" s="18"/>
      <c r="AHY46" s="18"/>
      <c r="AHZ46" s="18"/>
      <c r="AIA46" s="18"/>
      <c r="AIB46" s="18"/>
      <c r="AIC46" s="18"/>
      <c r="AID46" s="18"/>
      <c r="AIE46" s="18"/>
      <c r="AIF46" s="18"/>
      <c r="AIG46" s="18"/>
      <c r="AIH46" s="18"/>
      <c r="AII46" s="18"/>
      <c r="AIJ46" s="18"/>
      <c r="AIK46" s="18"/>
      <c r="AIL46" s="18"/>
      <c r="AIM46" s="18"/>
      <c r="AIN46" s="18"/>
      <c r="AIO46" s="18"/>
      <c r="AIP46" s="18"/>
      <c r="AIQ46" s="18"/>
      <c r="AIR46" s="18"/>
      <c r="AIS46" s="18"/>
      <c r="AIT46" s="18"/>
      <c r="AIU46" s="18"/>
      <c r="AIV46" s="18"/>
      <c r="AIW46" s="18"/>
      <c r="AIX46" s="18"/>
      <c r="AIY46" s="18"/>
      <c r="AIZ46" s="18"/>
      <c r="AJA46" s="18"/>
      <c r="AJB46" s="18"/>
      <c r="AJC46" s="18"/>
      <c r="AJD46" s="18"/>
      <c r="AJE46" s="18"/>
      <c r="AJF46" s="18"/>
      <c r="AJG46" s="18"/>
      <c r="AJH46" s="18"/>
      <c r="AJI46" s="18"/>
      <c r="AJJ46" s="18"/>
      <c r="AJK46" s="18"/>
      <c r="AJL46" s="18"/>
      <c r="AJM46" s="18"/>
      <c r="AJN46" s="18"/>
      <c r="AJO46" s="18"/>
      <c r="AJP46" s="18"/>
      <c r="AJQ46" s="18"/>
      <c r="AJR46" s="18"/>
      <c r="AJS46" s="18"/>
      <c r="AJT46" s="18"/>
      <c r="AJU46" s="18"/>
      <c r="AJV46" s="18"/>
      <c r="AJW46" s="18"/>
      <c r="AJX46" s="18"/>
      <c r="AJY46" s="18"/>
      <c r="AJZ46" s="18"/>
      <c r="AKA46" s="18"/>
      <c r="AKB46" s="18"/>
      <c r="AKC46" s="18"/>
      <c r="AKD46" s="18"/>
      <c r="AKE46" s="18"/>
      <c r="AKF46" s="18"/>
      <c r="AKG46" s="18"/>
      <c r="AKH46" s="18"/>
      <c r="AKI46" s="18"/>
      <c r="AKJ46" s="18"/>
      <c r="AKK46" s="18"/>
      <c r="AKL46" s="18"/>
      <c r="AKM46" s="18"/>
      <c r="AKN46" s="18"/>
      <c r="AKO46" s="18"/>
      <c r="AKP46" s="18"/>
      <c r="AKQ46" s="18"/>
      <c r="AKR46" s="18"/>
      <c r="AKS46" s="18"/>
      <c r="AKT46" s="18"/>
      <c r="AKU46" s="18"/>
      <c r="AKV46" s="18"/>
      <c r="AKW46" s="18"/>
      <c r="AKX46" s="18"/>
      <c r="AKY46" s="18"/>
      <c r="AKZ46" s="18"/>
      <c r="ALA46" s="18"/>
      <c r="ALB46" s="18"/>
      <c r="ALC46" s="18"/>
      <c r="ALD46" s="18"/>
      <c r="ALE46" s="18"/>
      <c r="ALF46" s="18"/>
      <c r="ALG46" s="18"/>
      <c r="ALH46" s="18"/>
      <c r="ALI46" s="18"/>
      <c r="ALJ46" s="18"/>
      <c r="ALK46" s="18"/>
      <c r="ALL46" s="18"/>
      <c r="ALM46" s="18"/>
      <c r="ALN46" s="18"/>
      <c r="ALO46" s="18"/>
      <c r="ALP46" s="18"/>
      <c r="ALQ46" s="18"/>
      <c r="ALR46" s="18"/>
      <c r="ALS46" s="18"/>
      <c r="ALT46" s="18"/>
      <c r="ALU46" s="18"/>
      <c r="ALV46" s="18"/>
      <c r="ALW46" s="18"/>
      <c r="ALX46" s="18"/>
      <c r="ALY46" s="18"/>
      <c r="ALZ46" s="18"/>
      <c r="AMA46" s="18"/>
      <c r="AMB46" s="18"/>
      <c r="AMC46" s="18"/>
      <c r="AMD46" s="18"/>
      <c r="AME46" s="18"/>
      <c r="AMF46" s="18"/>
      <c r="AMG46" s="18"/>
      <c r="AMH46" s="18"/>
      <c r="AMI46" s="18"/>
    </row>
    <row r="47" spans="1:1023" ht="132" customHeight="1" x14ac:dyDescent="0.25">
      <c r="A47" s="20" t="s">
        <v>44</v>
      </c>
      <c r="B47" s="6"/>
    </row>
    <row r="49" spans="1:1" x14ac:dyDescent="0.25">
      <c r="A49" s="21" t="s">
        <v>45</v>
      </c>
    </row>
    <row r="50" spans="1:1" x14ac:dyDescent="0.25">
      <c r="A50" s="21" t="s">
        <v>46</v>
      </c>
    </row>
    <row r="51" spans="1:1" x14ac:dyDescent="0.25">
      <c r="A51" s="22" t="s">
        <v>47</v>
      </c>
    </row>
  </sheetData>
  <mergeCells count="5">
    <mergeCell ref="A1:B2"/>
    <mergeCell ref="A3:B3"/>
    <mergeCell ref="B21:B22"/>
    <mergeCell ref="B36:B37"/>
    <mergeCell ref="A40:B40"/>
  </mergeCells>
  <conditionalFormatting sqref="B5:B6 B9:B16">
    <cfRule type="expression" dxfId="4" priority="3">
      <formula>LEN(TRIM(B5))=0</formula>
    </cfRule>
  </conditionalFormatting>
  <conditionalFormatting sqref="B19:B39 B41:B44">
    <cfRule type="cellIs" dxfId="3" priority="4" operator="equal">
      <formula>""</formula>
    </cfRule>
  </conditionalFormatting>
  <conditionalFormatting sqref="B47">
    <cfRule type="expression" dxfId="2" priority="1">
      <formula>LEN(TRIM(B47))=0</formula>
    </cfRule>
  </conditionalFormatting>
  <dataValidations count="7">
    <dataValidation type="date" operator="lessThan" allowBlank="1" showErrorMessage="1" sqref="B23" xr:uid="{00000000-0002-0000-0000-000000000000}">
      <formula1>45292</formula1>
      <formula2>0</formula2>
    </dataValidation>
    <dataValidation type="whole" operator="greaterThan" showErrorMessage="1" sqref="B29" xr:uid="{00000000-0002-0000-0000-000001000000}">
      <formula1>0</formula1>
      <formula2>0</formula2>
    </dataValidation>
    <dataValidation operator="equal" allowBlank="1" showErrorMessage="1" sqref="B35" xr:uid="{00000000-0002-0000-0000-000002000000}">
      <formula1>0</formula1>
      <formula2>0</formula2>
    </dataValidation>
    <dataValidation type="textLength" showErrorMessage="1" sqref="B21:B22" xr:uid="{00000000-0002-0000-0000-000003000000}">
      <formula1>15</formula1>
      <formula2>15</formula2>
    </dataValidation>
    <dataValidation type="whole" allowBlank="1" showInputMessage="1" showErrorMessage="1" sqref="A32" xr:uid="{00000000-0002-0000-0000-000004000000}">
      <formula1>0</formula1>
      <formula2>100000</formula2>
    </dataValidation>
    <dataValidation type="list" allowBlank="1" showInputMessage="1" showErrorMessage="1" sqref="B5" xr:uid="{00000000-0002-0000-0000-000005000000}">
      <formula1>"DEG,IUTCACHAN,IUTORSAY,IUTSCEAUX,POLYTECH PPS,STAPS_F2S,UFR_SCIENCES"</formula1>
      <formula2>0</formula2>
    </dataValidation>
    <dataValidation type="list" allowBlank="1" showInputMessage="1" showErrorMessage="1" sqref="B6 B9:B16 B47" xr:uid="{00000000-0002-0000-0000-000006000000}">
      <formula1>INDIRECT(B5)</formula1>
      <formula2>0</formula2>
    </dataValidation>
  </dataValidations>
  <pageMargins left="0.66944444444444495" right="0.66944444444444495" top="0.66944444444444495" bottom="0.906944444444445" header="0.511811023622047" footer="0.66944444444444495"/>
  <pageSetup paperSize="9" orientation="portrait" useFirstPageNumber="1" horizontalDpi="300" verticalDpi="300"/>
  <headerFooter>
    <oddFooter>&amp;RNL - &amp;D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showErrorMessage="1" xr:uid="{00000000-0002-0000-0000-000007000000}">
          <x14:formula1>
            <xm:f>Menus!$E$2:$E$102</xm:f>
          </x14:formula1>
          <x14:formula2>
            <xm:f>0</xm:f>
          </x14:formula2>
          <xm:sqref>B24</xm:sqref>
        </x14:dataValidation>
        <x14:dataValidation type="list" operator="equal" allowBlank="1" showErrorMessage="1" xr:uid="{00000000-0002-0000-0000-000008000000}">
          <x14:formula1>
            <xm:f>Menus!$C$4:$C$6</xm:f>
          </x14:formula1>
          <x14:formula2>
            <xm:f>0</xm:f>
          </x14:formula2>
          <xm:sqref>B26</xm:sqref>
        </x14:dataValidation>
        <x14:dataValidation type="list" operator="equal" showInputMessage="1" showErrorMessage="1" xr:uid="{00000000-0002-0000-0000-000009000000}">
          <x14:formula1>
            <xm:f>Menus!$A$6:$A$7</xm:f>
          </x14:formula1>
          <x14:formula2>
            <xm:f>0</xm:f>
          </x14:formula2>
          <xm:sqref>B28</xm:sqref>
        </x14:dataValidation>
        <x14:dataValidation type="list" operator="equal" showErrorMessage="1" xr:uid="{00000000-0002-0000-0000-00000A000000}">
          <x14:formula1>
            <xm:f>Menus!$A$3:$A$4</xm:f>
          </x14:formula1>
          <x14:formula2>
            <xm:f>0</xm:f>
          </x14:formula2>
          <xm:sqref>B36:B38</xm:sqref>
        </x14:dataValidation>
        <x14:dataValidation type="list" operator="equal" showErrorMessage="1" xr:uid="{00000000-0002-0000-0000-00000B000000}">
          <x14:formula1>
            <xm:f>Menus!$A$11:$A$22</xm:f>
          </x14:formula1>
          <x14:formula2>
            <xm:f>0</xm:f>
          </x14:formula2>
          <xm:sqref>B39</xm:sqref>
        </x14:dataValidation>
        <x14:dataValidation type="list" operator="equal" allowBlank="1" showErrorMessage="1" xr:uid="{00000000-0002-0000-0000-00000C000000}">
          <x14:formula1>
            <xm:f>Menus!$A$56:$A$57</xm:f>
          </x14:formula1>
          <x14:formula2>
            <xm:f>0</xm:f>
          </x14:formula2>
          <xm:sqref>B27</xm:sqref>
        </x14:dataValidation>
        <x14:dataValidation type="list" operator="equal" allowBlank="1" showErrorMessage="1" xr:uid="{00000000-0002-0000-0000-00000D000000}">
          <x14:formula1>
            <xm:f>Menus!$A$47:$A$53</xm:f>
          </x14:formula1>
          <x14:formula2>
            <xm:f>0</xm:f>
          </x14:formula2>
          <xm:sqref>B42</xm:sqref>
        </x14:dataValidation>
        <x14:dataValidation type="list" operator="equal" showErrorMessage="1" xr:uid="{00000000-0002-0000-0000-00000E000000}">
          <x14:formula1>
            <xm:f>Menus!$A$25:$A$41</xm:f>
          </x14:formula1>
          <xm:sqref>B41 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opLeftCell="A13" zoomScale="120" zoomScaleNormal="120" workbookViewId="0">
      <selection activeCell="C24" sqref="C24"/>
    </sheetView>
  </sheetViews>
  <sheetFormatPr baseColWidth="10" defaultColWidth="10.77734375" defaultRowHeight="13.2" x14ac:dyDescent="0.25"/>
  <cols>
    <col min="1" max="1" width="70.21875" customWidth="1"/>
    <col min="2" max="2" width="56.21875" customWidth="1"/>
    <col min="3" max="3" width="19.21875" customWidth="1"/>
  </cols>
  <sheetData>
    <row r="1" spans="1:3" ht="17.25" customHeight="1" x14ac:dyDescent="0.25">
      <c r="A1" s="23"/>
      <c r="B1" s="36" t="s">
        <v>48</v>
      </c>
      <c r="C1" s="36"/>
    </row>
    <row r="2" spans="1:3" ht="87" customHeight="1" x14ac:dyDescent="0.25">
      <c r="A2" s="18"/>
      <c r="B2" s="36"/>
      <c r="C2" s="36"/>
    </row>
    <row r="3" spans="1:3" ht="17.399999999999999" x14ac:dyDescent="0.25">
      <c r="A3" s="18"/>
      <c r="B3" s="2"/>
      <c r="C3" s="23"/>
    </row>
    <row r="4" spans="1:3" ht="17.399999999999999" x14ac:dyDescent="0.25">
      <c r="A4" s="3" t="s">
        <v>15</v>
      </c>
      <c r="B4" s="24" t="s">
        <v>43</v>
      </c>
      <c r="C4" s="25" t="s">
        <v>49</v>
      </c>
    </row>
    <row r="5" spans="1:3" ht="17.399999999999999" x14ac:dyDescent="0.25">
      <c r="A5" s="5" t="s">
        <v>16</v>
      </c>
      <c r="B5" s="7">
        <f>Fiche!B19</f>
        <v>0</v>
      </c>
      <c r="C5" s="6" t="str">
        <f>UPPER(B5)</f>
        <v>0</v>
      </c>
    </row>
    <row r="6" spans="1:3" ht="17.399999999999999" x14ac:dyDescent="0.25">
      <c r="A6" s="5" t="s">
        <v>17</v>
      </c>
      <c r="B6" s="7">
        <f>Fiche!B20</f>
        <v>0</v>
      </c>
      <c r="C6" s="6" t="str">
        <f>UPPER(B6)</f>
        <v>0</v>
      </c>
    </row>
    <row r="7" spans="1:3" ht="17.399999999999999" x14ac:dyDescent="0.25">
      <c r="A7" s="8" t="s">
        <v>50</v>
      </c>
      <c r="B7" s="7">
        <f>Fiche!B21</f>
        <v>0</v>
      </c>
      <c r="C7" s="42" t="str">
        <f>TEXT(B7,"0000000000000")</f>
        <v>0000000000000</v>
      </c>
    </row>
    <row r="8" spans="1:3" ht="17.399999999999999" x14ac:dyDescent="0.25">
      <c r="A8" s="26" t="s">
        <v>19</v>
      </c>
      <c r="B8" s="7">
        <f>Fiche!B22</f>
        <v>0</v>
      </c>
      <c r="C8" s="42"/>
    </row>
    <row r="9" spans="1:3" ht="17.399999999999999" x14ac:dyDescent="0.25">
      <c r="A9" s="5" t="s">
        <v>20</v>
      </c>
      <c r="B9" s="7">
        <f>Fiche!B23</f>
        <v>0</v>
      </c>
      <c r="C9" s="27">
        <f>B9</f>
        <v>0</v>
      </c>
    </row>
    <row r="10" spans="1:3" ht="17.399999999999999" x14ac:dyDescent="0.25">
      <c r="A10" s="5" t="s">
        <v>51</v>
      </c>
      <c r="B10" s="7">
        <f>Fiche!B24</f>
        <v>0</v>
      </c>
      <c r="C10" s="28" t="e">
        <f>VLOOKUP(B10,Menus!E2:F102,2,)</f>
        <v>#N/A</v>
      </c>
    </row>
    <row r="11" spans="1:3" ht="17.399999999999999" x14ac:dyDescent="0.25">
      <c r="A11" s="5" t="s">
        <v>22</v>
      </c>
      <c r="B11" s="7">
        <f>Fiche!B25</f>
        <v>0</v>
      </c>
      <c r="C11" s="6" t="str">
        <f>UPPER(B11)</f>
        <v>0</v>
      </c>
    </row>
    <row r="12" spans="1:3" ht="17.399999999999999" x14ac:dyDescent="0.25">
      <c r="A12" s="5" t="s">
        <v>52</v>
      </c>
      <c r="B12" s="7">
        <f>Fiche!B26</f>
        <v>0</v>
      </c>
      <c r="C12" s="29">
        <f>B12</f>
        <v>0</v>
      </c>
    </row>
    <row r="13" spans="1:3" ht="17.399999999999999" x14ac:dyDescent="0.25">
      <c r="A13" s="5" t="s">
        <v>53</v>
      </c>
      <c r="B13" s="7">
        <f>Fiche!B27</f>
        <v>0</v>
      </c>
      <c r="C13" s="28" t="e">
        <f>VLOOKUP(B13,Menus!A56:B486,2)</f>
        <v>#N/A</v>
      </c>
    </row>
    <row r="14" spans="1:3" ht="17.399999999999999" x14ac:dyDescent="0.25">
      <c r="A14" s="5" t="s">
        <v>54</v>
      </c>
      <c r="B14" s="7">
        <f>Fiche!B28</f>
        <v>0</v>
      </c>
      <c r="C14" s="6">
        <f>B14</f>
        <v>0</v>
      </c>
    </row>
    <row r="15" spans="1:3" ht="17.399999999999999" x14ac:dyDescent="0.25">
      <c r="A15" s="5" t="s">
        <v>26</v>
      </c>
      <c r="B15" s="7">
        <f>Fiche!B29</f>
        <v>0</v>
      </c>
      <c r="C15" s="30">
        <f>B15</f>
        <v>0</v>
      </c>
    </row>
    <row r="16" spans="1:3" ht="17.399999999999999" x14ac:dyDescent="0.25">
      <c r="A16" s="5" t="s">
        <v>27</v>
      </c>
      <c r="B16" s="7">
        <f>Fiche!B30</f>
        <v>0</v>
      </c>
      <c r="C16" s="29">
        <f>B16</f>
        <v>0</v>
      </c>
    </row>
    <row r="17" spans="1:3" ht="17.399999999999999" x14ac:dyDescent="0.25">
      <c r="A17" s="5" t="s">
        <v>28</v>
      </c>
      <c r="B17" s="7">
        <f>Fiche!B31</f>
        <v>0</v>
      </c>
      <c r="C17" s="29">
        <f>B17</f>
        <v>0</v>
      </c>
    </row>
    <row r="18" spans="1:3" ht="17.399999999999999" x14ac:dyDescent="0.25">
      <c r="A18" s="5" t="s">
        <v>29</v>
      </c>
      <c r="B18" s="7">
        <f>Fiche!B32</f>
        <v>0</v>
      </c>
      <c r="C18" s="6" t="str">
        <f>TEXT(B18,"00000")</f>
        <v>00000</v>
      </c>
    </row>
    <row r="19" spans="1:3" ht="17.399999999999999" x14ac:dyDescent="0.25">
      <c r="A19" s="5" t="s">
        <v>30</v>
      </c>
      <c r="B19" s="7">
        <f>Fiche!B33</f>
        <v>0</v>
      </c>
      <c r="C19" s="29" t="str">
        <f>UPPER(B19)</f>
        <v>0</v>
      </c>
    </row>
    <row r="20" spans="1:3" ht="17.399999999999999" x14ac:dyDescent="0.25">
      <c r="A20" s="5" t="s">
        <v>31</v>
      </c>
      <c r="B20" s="7">
        <f>Fiche!B34</f>
        <v>0</v>
      </c>
      <c r="C20" s="31">
        <f>B20</f>
        <v>0</v>
      </c>
    </row>
    <row r="21" spans="1:3" ht="17.399999999999999" x14ac:dyDescent="0.25">
      <c r="A21" s="5" t="s">
        <v>32</v>
      </c>
      <c r="B21" s="7">
        <f>Fiche!B35</f>
        <v>0</v>
      </c>
      <c r="C21" s="6" t="e">
        <f ca="1">_xlfn.ORG.LIBREOFFICE.REGEX(B21, "[a-zA-Z0-9_.+-]+@[a-zA-Z0-9-]+\.[a-zA-Z0-9-.]+")</f>
        <v>#NAME?</v>
      </c>
    </row>
    <row r="22" spans="1:3" ht="17.399999999999999" x14ac:dyDescent="0.25">
      <c r="A22" s="8" t="s">
        <v>33</v>
      </c>
      <c r="B22" s="7">
        <f>Fiche!B36</f>
        <v>0</v>
      </c>
      <c r="C22" s="6">
        <f>B22</f>
        <v>0</v>
      </c>
    </row>
    <row r="23" spans="1:3" ht="17.399999999999999" x14ac:dyDescent="0.25">
      <c r="A23" s="15" t="s">
        <v>55</v>
      </c>
      <c r="B23" s="7"/>
      <c r="C23" s="7"/>
    </row>
    <row r="24" spans="1:3" ht="17.399999999999999" x14ac:dyDescent="0.25">
      <c r="A24" s="5" t="s">
        <v>56</v>
      </c>
      <c r="B24" s="7">
        <f>Fiche!B38</f>
        <v>0</v>
      </c>
      <c r="C24" s="6">
        <f>B24</f>
        <v>0</v>
      </c>
    </row>
    <row r="25" spans="1:3" ht="17.399999999999999" x14ac:dyDescent="0.25">
      <c r="A25" s="5" t="s">
        <v>57</v>
      </c>
      <c r="B25" s="7">
        <f>Fiche!B39</f>
        <v>0</v>
      </c>
      <c r="C25" s="28" t="str">
        <f>IF(B25=Menus!A11,Menus!B11,IF(B25=Menus!A12,Menus!B12,IF(B25=Menus!A13,Menus!B13,IF(B25=Menus!A14,Menus!B14,IF(B25=Menus!A15,Menus!B15,IF(B25=Menus!A16,Menus!B16,IF(B25=Menus!A17,Menus!B17,IF(B25=Menus!A18,Menus!B18,IF(B25=Menus!A19,Menus!B19,IF(B25=Menus!A20,Menus!B20,IF(B25=Menus!A21,Menus!B21,IF(B25=Menus!A22,Menus!B22,"N/D"))))))))))))</f>
        <v>N/D</v>
      </c>
    </row>
    <row r="26" spans="1:3" ht="17.399999999999999" x14ac:dyDescent="0.25">
      <c r="A26" s="5" t="s">
        <v>58</v>
      </c>
      <c r="B26" s="7">
        <f>Fiche!B41</f>
        <v>0</v>
      </c>
      <c r="C26" s="28" t="e">
        <f>IF(B26=Menus!#REF!,Menus!B25,IF(B26=Menus!A26,Menus!B26,IF(B26=Menus!A27,Menus!B27,IF(B26=Menus!A25,Menus!B28,IF(B26=Menus!A29,Menus!B29,IF(B26=Menus!A30,Menus!B30,IF(B26=Menus!A31,Menus!B31,IF(B26=Menus!A33,Menus!B33,IF(B26=Menus!A34,Menus!B34,IF(B26=Menus!A36,Menus!B36,"N/D"))))))))))</f>
        <v>#REF!</v>
      </c>
    </row>
    <row r="27" spans="1:3" ht="17.399999999999999" x14ac:dyDescent="0.25">
      <c r="A27" s="5" t="s">
        <v>59</v>
      </c>
      <c r="B27" s="7">
        <f>Fiche!B42</f>
        <v>0</v>
      </c>
      <c r="C27" s="28" t="str">
        <f>IF(B27=Menus!A47,Menus!B47,IF(B27=Menus!A48,Menus!B48,IF(B27=Menus!A49,Menus!B49,IF(B27=Menus!A50,Menus!B50,IF(B27=Menus!A51,Menus!B51,IF(B27=Menus!A52,Menus!B52,IF(B27=Menus!A53,Menus!B53,"N/D")))))))</f>
        <v>N/D</v>
      </c>
    </row>
    <row r="28" spans="1:3" ht="17.399999999999999" x14ac:dyDescent="0.25">
      <c r="A28" s="5" t="s">
        <v>40</v>
      </c>
      <c r="B28" s="7">
        <f>Fiche!B43</f>
        <v>0</v>
      </c>
      <c r="C28" s="29" t="str">
        <f>UPPER(B28)</f>
        <v>0</v>
      </c>
    </row>
    <row r="29" spans="1:3" ht="17.399999999999999" x14ac:dyDescent="0.25">
      <c r="A29" s="5" t="s">
        <v>60</v>
      </c>
      <c r="B29" s="7">
        <f>Fiche!B44</f>
        <v>0</v>
      </c>
      <c r="C29" s="28" t="e">
        <f>IF(B29=Menus!#REF!,Menus!B25,IF(B29=Menus!A26,Menus!B26,IF(B29=Menus!A27,Menus!B27,IF(B29=Menus!A25,Menus!B28,IF(B29=Menus!A29,Menus!B29,IF(B29=Menus!A30,Menus!B30,IF(B29=Menus!A31,Menus!B31,IF(B29=Menus!A33,Menus!B33,IF(B29=Menus!A34,Menus!B34,IF(B29=Menus!A36,Menus!B36,"N/D"))))))))))</f>
        <v>#REF!</v>
      </c>
    </row>
  </sheetData>
  <sheetProtection algorithmName="SHA-512" hashValue="WyuwCmoB3U5sPELtOH2IM9YcnZa1cUnoUPnZROdNdL+d7bsgD2FLL6EAtwdaQ4SHj2vS31oTLK0V57rm9sdk6Q==" saltValue="uasYo+Yt6fm+sTFnvPv8Ug==" spinCount="100000" sheet="1" objects="1" scenarios="1"/>
  <mergeCells count="2">
    <mergeCell ref="B1:C2"/>
    <mergeCell ref="C7:C8"/>
  </mergeCells>
  <conditionalFormatting sqref="B5:B29">
    <cfRule type="cellIs" dxfId="1" priority="3" operator="equal">
      <formula>""</formula>
    </cfRule>
  </conditionalFormatting>
  <conditionalFormatting sqref="C23">
    <cfRule type="cellIs" dxfId="0" priority="1" operator="equal">
      <formula>""</formula>
    </cfRule>
  </conditionalFormatting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2"/>
  <sheetViews>
    <sheetView topLeftCell="A13" zoomScale="130" zoomScaleNormal="130" workbookViewId="0">
      <selection activeCell="C39" sqref="C39"/>
    </sheetView>
  </sheetViews>
  <sheetFormatPr baseColWidth="10" defaultColWidth="11.44140625" defaultRowHeight="13.2" x14ac:dyDescent="0.25"/>
  <cols>
    <col min="1" max="1" width="45.77734375" customWidth="1"/>
    <col min="2" max="2" width="12.44140625" customWidth="1"/>
    <col min="3" max="3" width="27.77734375" customWidth="1"/>
    <col min="5" max="5" width="22.44140625" customWidth="1"/>
    <col min="6" max="6" width="16.77734375" customWidth="1"/>
    <col min="14" max="14" width="23" customWidth="1"/>
    <col min="15" max="15" width="15.21875" customWidth="1"/>
  </cols>
  <sheetData>
    <row r="1" spans="1:16" x14ac:dyDescent="0.25">
      <c r="E1" t="s">
        <v>61</v>
      </c>
      <c r="F1" t="s">
        <v>62</v>
      </c>
    </row>
    <row r="2" spans="1:16" x14ac:dyDescent="0.25">
      <c r="E2" t="s">
        <v>63</v>
      </c>
      <c r="F2">
        <v>1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</row>
    <row r="3" spans="1:16" x14ac:dyDescent="0.25">
      <c r="A3" t="s">
        <v>71</v>
      </c>
      <c r="B3" t="s">
        <v>72</v>
      </c>
      <c r="E3" t="s">
        <v>73</v>
      </c>
      <c r="F3">
        <v>2</v>
      </c>
      <c r="J3" t="s">
        <v>74</v>
      </c>
      <c r="K3" t="s">
        <v>75</v>
      </c>
      <c r="N3" t="s">
        <v>76</v>
      </c>
      <c r="O3" t="s">
        <v>77</v>
      </c>
      <c r="P3" t="s">
        <v>78</v>
      </c>
    </row>
    <row r="4" spans="1:16" x14ac:dyDescent="0.25">
      <c r="A4" t="s">
        <v>79</v>
      </c>
      <c r="B4" s="32">
        <v>1</v>
      </c>
      <c r="C4" s="33" t="s">
        <v>80</v>
      </c>
      <c r="E4" t="s">
        <v>81</v>
      </c>
      <c r="F4">
        <v>3</v>
      </c>
      <c r="H4" t="s">
        <v>82</v>
      </c>
      <c r="N4" t="s">
        <v>83</v>
      </c>
      <c r="O4" t="s">
        <v>84</v>
      </c>
      <c r="P4" t="s">
        <v>85</v>
      </c>
    </row>
    <row r="5" spans="1:16" x14ac:dyDescent="0.25">
      <c r="B5" s="32">
        <v>2</v>
      </c>
      <c r="C5" s="33" t="s">
        <v>86</v>
      </c>
      <c r="E5" t="s">
        <v>87</v>
      </c>
      <c r="F5">
        <v>4</v>
      </c>
      <c r="H5" t="s">
        <v>88</v>
      </c>
      <c r="N5" t="s">
        <v>89</v>
      </c>
      <c r="O5" t="s">
        <v>90</v>
      </c>
      <c r="P5" t="s">
        <v>91</v>
      </c>
    </row>
    <row r="6" spans="1:16" x14ac:dyDescent="0.25">
      <c r="A6" t="s">
        <v>92</v>
      </c>
      <c r="B6" s="32">
        <v>3</v>
      </c>
      <c r="C6" s="33" t="s">
        <v>93</v>
      </c>
      <c r="E6" t="s">
        <v>94</v>
      </c>
      <c r="F6">
        <v>5</v>
      </c>
      <c r="H6" t="s">
        <v>95</v>
      </c>
      <c r="N6" t="s">
        <v>96</v>
      </c>
      <c r="P6" t="s">
        <v>97</v>
      </c>
    </row>
    <row r="7" spans="1:16" x14ac:dyDescent="0.25">
      <c r="A7" t="s">
        <v>98</v>
      </c>
      <c r="E7" t="s">
        <v>99</v>
      </c>
      <c r="F7">
        <v>6</v>
      </c>
      <c r="H7" t="s">
        <v>100</v>
      </c>
      <c r="N7" t="s">
        <v>101</v>
      </c>
      <c r="P7" t="s">
        <v>102</v>
      </c>
    </row>
    <row r="8" spans="1:16" x14ac:dyDescent="0.25">
      <c r="E8" t="s">
        <v>103</v>
      </c>
      <c r="F8">
        <v>7</v>
      </c>
      <c r="H8" t="s">
        <v>104</v>
      </c>
      <c r="N8" t="s">
        <v>105</v>
      </c>
    </row>
    <row r="9" spans="1:16" x14ac:dyDescent="0.25">
      <c r="E9" t="s">
        <v>106</v>
      </c>
      <c r="F9">
        <v>8</v>
      </c>
      <c r="H9" t="s">
        <v>107</v>
      </c>
      <c r="N9" t="s">
        <v>108</v>
      </c>
    </row>
    <row r="10" spans="1:16" x14ac:dyDescent="0.25">
      <c r="A10" s="34" t="s">
        <v>109</v>
      </c>
      <c r="E10" t="s">
        <v>110</v>
      </c>
      <c r="F10">
        <v>9</v>
      </c>
      <c r="H10" t="s">
        <v>111</v>
      </c>
      <c r="N10" t="s">
        <v>112</v>
      </c>
    </row>
    <row r="11" spans="1:16" x14ac:dyDescent="0.25">
      <c r="A11" t="s">
        <v>113</v>
      </c>
      <c r="B11">
        <v>1</v>
      </c>
      <c r="E11" t="s">
        <v>114</v>
      </c>
      <c r="F11">
        <v>10</v>
      </c>
      <c r="N11" t="s">
        <v>115</v>
      </c>
    </row>
    <row r="12" spans="1:16" x14ac:dyDescent="0.25">
      <c r="A12" t="s">
        <v>116</v>
      </c>
      <c r="B12">
        <v>2</v>
      </c>
      <c r="E12" t="s">
        <v>117</v>
      </c>
      <c r="F12">
        <v>11</v>
      </c>
      <c r="N12" t="s">
        <v>118</v>
      </c>
    </row>
    <row r="13" spans="1:16" x14ac:dyDescent="0.25">
      <c r="A13" t="s">
        <v>119</v>
      </c>
      <c r="B13">
        <v>3</v>
      </c>
      <c r="E13" t="s">
        <v>120</v>
      </c>
      <c r="F13">
        <v>12</v>
      </c>
      <c r="N13" t="s">
        <v>121</v>
      </c>
    </row>
    <row r="14" spans="1:16" x14ac:dyDescent="0.25">
      <c r="A14" t="s">
        <v>122</v>
      </c>
      <c r="B14">
        <v>4</v>
      </c>
      <c r="E14" t="s">
        <v>123</v>
      </c>
      <c r="F14">
        <v>13</v>
      </c>
    </row>
    <row r="15" spans="1:16" x14ac:dyDescent="0.25">
      <c r="A15" t="s">
        <v>124</v>
      </c>
      <c r="B15">
        <v>5</v>
      </c>
      <c r="E15" t="s">
        <v>125</v>
      </c>
      <c r="F15">
        <v>14</v>
      </c>
    </row>
    <row r="16" spans="1:16" x14ac:dyDescent="0.25">
      <c r="A16" t="s">
        <v>126</v>
      </c>
      <c r="B16">
        <v>6</v>
      </c>
      <c r="E16" t="s">
        <v>127</v>
      </c>
      <c r="F16">
        <v>15</v>
      </c>
    </row>
    <row r="17" spans="1:6" x14ac:dyDescent="0.25">
      <c r="A17" t="s">
        <v>128</v>
      </c>
      <c r="B17">
        <v>7</v>
      </c>
      <c r="E17" t="s">
        <v>129</v>
      </c>
      <c r="F17">
        <v>16</v>
      </c>
    </row>
    <row r="18" spans="1:6" x14ac:dyDescent="0.25">
      <c r="A18" t="s">
        <v>130</v>
      </c>
      <c r="B18">
        <v>8</v>
      </c>
      <c r="E18" t="s">
        <v>131</v>
      </c>
      <c r="F18">
        <v>17</v>
      </c>
    </row>
    <row r="19" spans="1:6" x14ac:dyDescent="0.25">
      <c r="A19" t="s">
        <v>132</v>
      </c>
      <c r="B19">
        <v>9</v>
      </c>
      <c r="E19" t="s">
        <v>133</v>
      </c>
      <c r="F19">
        <v>18</v>
      </c>
    </row>
    <row r="20" spans="1:6" x14ac:dyDescent="0.25">
      <c r="A20" t="s">
        <v>134</v>
      </c>
      <c r="B20">
        <v>10</v>
      </c>
      <c r="E20" t="s">
        <v>135</v>
      </c>
      <c r="F20">
        <v>19</v>
      </c>
    </row>
    <row r="21" spans="1:6" x14ac:dyDescent="0.25">
      <c r="A21" t="s">
        <v>136</v>
      </c>
      <c r="B21">
        <v>11</v>
      </c>
      <c r="E21" t="s">
        <v>137</v>
      </c>
      <c r="F21">
        <v>21</v>
      </c>
    </row>
    <row r="22" spans="1:6" x14ac:dyDescent="0.25">
      <c r="A22" t="s">
        <v>138</v>
      </c>
      <c r="B22">
        <v>12</v>
      </c>
      <c r="E22" t="s">
        <v>139</v>
      </c>
      <c r="F22">
        <v>22</v>
      </c>
    </row>
    <row r="23" spans="1:6" x14ac:dyDescent="0.25">
      <c r="E23" t="s">
        <v>140</v>
      </c>
      <c r="F23">
        <v>23</v>
      </c>
    </row>
    <row r="24" spans="1:6" x14ac:dyDescent="0.25">
      <c r="A24" s="34" t="s">
        <v>58</v>
      </c>
      <c r="E24" t="s">
        <v>141</v>
      </c>
      <c r="F24">
        <v>24</v>
      </c>
    </row>
    <row r="25" spans="1:6" x14ac:dyDescent="0.25">
      <c r="A25" s="35" t="s">
        <v>142</v>
      </c>
      <c r="B25">
        <v>41</v>
      </c>
      <c r="E25" t="s">
        <v>143</v>
      </c>
      <c r="F25">
        <v>25</v>
      </c>
    </row>
    <row r="26" spans="1:6" x14ac:dyDescent="0.25">
      <c r="A26" s="35" t="s">
        <v>144</v>
      </c>
      <c r="B26">
        <v>42</v>
      </c>
      <c r="E26" t="s">
        <v>145</v>
      </c>
      <c r="F26">
        <v>26</v>
      </c>
    </row>
    <row r="27" spans="1:6" x14ac:dyDescent="0.25">
      <c r="A27" s="35" t="s">
        <v>146</v>
      </c>
      <c r="B27">
        <v>43</v>
      </c>
      <c r="E27" t="s">
        <v>147</v>
      </c>
      <c r="F27">
        <v>27</v>
      </c>
    </row>
    <row r="28" spans="1:6" x14ac:dyDescent="0.25">
      <c r="A28" s="35" t="s">
        <v>148</v>
      </c>
      <c r="B28">
        <v>49</v>
      </c>
      <c r="E28" t="s">
        <v>149</v>
      </c>
      <c r="F28">
        <v>28</v>
      </c>
    </row>
    <row r="29" spans="1:6" x14ac:dyDescent="0.25">
      <c r="A29" s="35" t="s">
        <v>150</v>
      </c>
      <c r="B29">
        <v>54</v>
      </c>
      <c r="E29" t="s">
        <v>151</v>
      </c>
      <c r="F29">
        <v>29</v>
      </c>
    </row>
    <row r="30" spans="1:6" x14ac:dyDescent="0.25">
      <c r="A30" s="35" t="s">
        <v>152</v>
      </c>
      <c r="B30">
        <v>55</v>
      </c>
      <c r="E30" t="s">
        <v>153</v>
      </c>
      <c r="F30" t="s">
        <v>154</v>
      </c>
    </row>
    <row r="31" spans="1:6" x14ac:dyDescent="0.25">
      <c r="A31" s="35" t="s">
        <v>155</v>
      </c>
      <c r="B31">
        <v>58</v>
      </c>
      <c r="E31" t="s">
        <v>156</v>
      </c>
      <c r="F31" t="s">
        <v>157</v>
      </c>
    </row>
    <row r="32" spans="1:6" x14ac:dyDescent="0.25">
      <c r="A32" s="35" t="s">
        <v>158</v>
      </c>
      <c r="B32">
        <v>61</v>
      </c>
      <c r="E32" t="s">
        <v>159</v>
      </c>
      <c r="F32">
        <v>30</v>
      </c>
    </row>
    <row r="33" spans="1:6" x14ac:dyDescent="0.25">
      <c r="A33" s="35" t="s">
        <v>160</v>
      </c>
      <c r="B33">
        <v>62</v>
      </c>
      <c r="E33" t="s">
        <v>161</v>
      </c>
      <c r="F33">
        <v>31</v>
      </c>
    </row>
    <row r="34" spans="1:6" x14ac:dyDescent="0.25">
      <c r="A34" s="35" t="s">
        <v>162</v>
      </c>
      <c r="B34">
        <v>63</v>
      </c>
      <c r="E34" t="s">
        <v>163</v>
      </c>
      <c r="F34">
        <v>32</v>
      </c>
    </row>
    <row r="35" spans="1:6" x14ac:dyDescent="0.25">
      <c r="A35" s="35" t="s">
        <v>164</v>
      </c>
      <c r="B35">
        <v>64</v>
      </c>
      <c r="E35" t="s">
        <v>165</v>
      </c>
      <c r="F35">
        <v>33</v>
      </c>
    </row>
    <row r="36" spans="1:6" x14ac:dyDescent="0.25">
      <c r="A36" s="35" t="s">
        <v>166</v>
      </c>
      <c r="B36">
        <v>69</v>
      </c>
      <c r="E36" t="s">
        <v>167</v>
      </c>
      <c r="F36">
        <v>34</v>
      </c>
    </row>
    <row r="37" spans="1:6" x14ac:dyDescent="0.25">
      <c r="A37" s="35" t="s">
        <v>168</v>
      </c>
      <c r="B37">
        <v>71</v>
      </c>
      <c r="E37" t="s">
        <v>169</v>
      </c>
      <c r="F37">
        <v>35</v>
      </c>
    </row>
    <row r="38" spans="1:6" x14ac:dyDescent="0.25">
      <c r="A38" s="35" t="s">
        <v>170</v>
      </c>
      <c r="B38">
        <v>72</v>
      </c>
      <c r="E38" t="s">
        <v>171</v>
      </c>
      <c r="F38">
        <v>36</v>
      </c>
    </row>
    <row r="39" spans="1:6" x14ac:dyDescent="0.25">
      <c r="A39" s="35" t="s">
        <v>172</v>
      </c>
      <c r="B39">
        <v>73</v>
      </c>
      <c r="E39" t="s">
        <v>173</v>
      </c>
      <c r="F39">
        <v>37</v>
      </c>
    </row>
    <row r="40" spans="1:6" x14ac:dyDescent="0.25">
      <c r="A40" s="35" t="s">
        <v>174</v>
      </c>
      <c r="B40">
        <v>74</v>
      </c>
      <c r="E40" t="s">
        <v>175</v>
      </c>
      <c r="F40">
        <v>38</v>
      </c>
    </row>
    <row r="41" spans="1:6" x14ac:dyDescent="0.25">
      <c r="A41" s="35" t="s">
        <v>176</v>
      </c>
      <c r="B41">
        <v>79</v>
      </c>
      <c r="E41" t="s">
        <v>177</v>
      </c>
      <c r="F41">
        <v>39</v>
      </c>
    </row>
    <row r="42" spans="1:6" x14ac:dyDescent="0.25">
      <c r="E42" t="s">
        <v>178</v>
      </c>
      <c r="F42">
        <v>40</v>
      </c>
    </row>
    <row r="43" spans="1:6" x14ac:dyDescent="0.25">
      <c r="E43" t="s">
        <v>179</v>
      </c>
      <c r="F43">
        <v>41</v>
      </c>
    </row>
    <row r="44" spans="1:6" x14ac:dyDescent="0.25">
      <c r="E44" t="s">
        <v>180</v>
      </c>
      <c r="F44">
        <v>42</v>
      </c>
    </row>
    <row r="45" spans="1:6" x14ac:dyDescent="0.25">
      <c r="E45" t="s">
        <v>181</v>
      </c>
      <c r="F45">
        <v>43</v>
      </c>
    </row>
    <row r="46" spans="1:6" x14ac:dyDescent="0.25">
      <c r="A46" s="34" t="s">
        <v>182</v>
      </c>
      <c r="E46" t="s">
        <v>183</v>
      </c>
      <c r="F46">
        <v>44</v>
      </c>
    </row>
    <row r="47" spans="1:6" x14ac:dyDescent="0.25">
      <c r="A47" t="s">
        <v>184</v>
      </c>
      <c r="B47">
        <v>1</v>
      </c>
      <c r="E47" t="s">
        <v>185</v>
      </c>
      <c r="F47">
        <v>45</v>
      </c>
    </row>
    <row r="48" spans="1:6" x14ac:dyDescent="0.25">
      <c r="A48" t="s">
        <v>186</v>
      </c>
      <c r="B48">
        <v>11</v>
      </c>
      <c r="E48" t="s">
        <v>187</v>
      </c>
      <c r="F48">
        <v>46</v>
      </c>
    </row>
    <row r="49" spans="1:6" x14ac:dyDescent="0.25">
      <c r="A49" t="s">
        <v>188</v>
      </c>
      <c r="B49">
        <v>12</v>
      </c>
      <c r="E49" t="s">
        <v>189</v>
      </c>
      <c r="F49">
        <v>47</v>
      </c>
    </row>
    <row r="50" spans="1:6" x14ac:dyDescent="0.25">
      <c r="A50" t="s">
        <v>190</v>
      </c>
      <c r="B50">
        <v>21</v>
      </c>
      <c r="E50" t="s">
        <v>191</v>
      </c>
      <c r="F50">
        <v>48</v>
      </c>
    </row>
    <row r="51" spans="1:6" x14ac:dyDescent="0.25">
      <c r="A51" t="s">
        <v>192</v>
      </c>
      <c r="B51">
        <v>22</v>
      </c>
      <c r="E51" t="s">
        <v>193</v>
      </c>
      <c r="F51">
        <v>49</v>
      </c>
    </row>
    <row r="52" spans="1:6" x14ac:dyDescent="0.25">
      <c r="A52" t="s">
        <v>194</v>
      </c>
      <c r="B52">
        <v>31</v>
      </c>
      <c r="E52" t="s">
        <v>195</v>
      </c>
      <c r="F52">
        <v>50</v>
      </c>
    </row>
    <row r="53" spans="1:6" x14ac:dyDescent="0.25">
      <c r="A53" t="s">
        <v>196</v>
      </c>
      <c r="B53">
        <v>32</v>
      </c>
      <c r="E53" t="s">
        <v>197</v>
      </c>
      <c r="F53">
        <v>51</v>
      </c>
    </row>
    <row r="54" spans="1:6" x14ac:dyDescent="0.25">
      <c r="E54" t="s">
        <v>198</v>
      </c>
      <c r="F54">
        <v>52</v>
      </c>
    </row>
    <row r="55" spans="1:6" x14ac:dyDescent="0.25">
      <c r="A55" s="34" t="s">
        <v>53</v>
      </c>
      <c r="E55" t="s">
        <v>199</v>
      </c>
      <c r="F55">
        <v>53</v>
      </c>
    </row>
    <row r="56" spans="1:6" x14ac:dyDescent="0.25">
      <c r="A56" t="s">
        <v>200</v>
      </c>
      <c r="B56">
        <v>1</v>
      </c>
      <c r="E56" t="s">
        <v>201</v>
      </c>
      <c r="F56">
        <v>54</v>
      </c>
    </row>
    <row r="57" spans="1:6" x14ac:dyDescent="0.25">
      <c r="A57" t="s">
        <v>202</v>
      </c>
      <c r="B57">
        <v>2</v>
      </c>
      <c r="E57" t="s">
        <v>203</v>
      </c>
      <c r="F57">
        <v>55</v>
      </c>
    </row>
    <row r="58" spans="1:6" x14ac:dyDescent="0.25">
      <c r="E58" t="s">
        <v>204</v>
      </c>
      <c r="F58">
        <v>56</v>
      </c>
    </row>
    <row r="59" spans="1:6" x14ac:dyDescent="0.25">
      <c r="E59" t="s">
        <v>205</v>
      </c>
      <c r="F59">
        <v>57</v>
      </c>
    </row>
    <row r="60" spans="1:6" x14ac:dyDescent="0.25">
      <c r="E60" t="s">
        <v>206</v>
      </c>
      <c r="F60">
        <v>58</v>
      </c>
    </row>
    <row r="61" spans="1:6" x14ac:dyDescent="0.25">
      <c r="E61" t="s">
        <v>207</v>
      </c>
      <c r="F61">
        <v>59</v>
      </c>
    </row>
    <row r="62" spans="1:6" x14ac:dyDescent="0.25">
      <c r="E62" t="s">
        <v>208</v>
      </c>
      <c r="F62">
        <v>60</v>
      </c>
    </row>
    <row r="63" spans="1:6" x14ac:dyDescent="0.25">
      <c r="E63" t="s">
        <v>209</v>
      </c>
      <c r="F63">
        <v>61</v>
      </c>
    </row>
    <row r="64" spans="1:6" x14ac:dyDescent="0.25">
      <c r="E64" t="s">
        <v>210</v>
      </c>
      <c r="F64">
        <v>62</v>
      </c>
    </row>
    <row r="65" spans="5:6" x14ac:dyDescent="0.25">
      <c r="E65" t="s">
        <v>211</v>
      </c>
      <c r="F65">
        <v>63</v>
      </c>
    </row>
    <row r="66" spans="5:6" x14ac:dyDescent="0.25">
      <c r="E66" t="s">
        <v>212</v>
      </c>
      <c r="F66">
        <v>64</v>
      </c>
    </row>
    <row r="67" spans="5:6" x14ac:dyDescent="0.25">
      <c r="E67" t="s">
        <v>213</v>
      </c>
      <c r="F67">
        <v>65</v>
      </c>
    </row>
    <row r="68" spans="5:6" x14ac:dyDescent="0.25">
      <c r="E68" t="s">
        <v>214</v>
      </c>
      <c r="F68">
        <v>66</v>
      </c>
    </row>
    <row r="69" spans="5:6" x14ac:dyDescent="0.25">
      <c r="E69" t="s">
        <v>215</v>
      </c>
      <c r="F69">
        <v>67</v>
      </c>
    </row>
    <row r="70" spans="5:6" x14ac:dyDescent="0.25">
      <c r="E70" t="s">
        <v>216</v>
      </c>
      <c r="F70">
        <v>68</v>
      </c>
    </row>
    <row r="71" spans="5:6" x14ac:dyDescent="0.25">
      <c r="E71" t="s">
        <v>217</v>
      </c>
      <c r="F71">
        <v>69</v>
      </c>
    </row>
    <row r="72" spans="5:6" x14ac:dyDescent="0.25">
      <c r="E72" t="s">
        <v>218</v>
      </c>
      <c r="F72">
        <v>70</v>
      </c>
    </row>
    <row r="73" spans="5:6" x14ac:dyDescent="0.25">
      <c r="E73" t="s">
        <v>219</v>
      </c>
      <c r="F73">
        <v>71</v>
      </c>
    </row>
    <row r="74" spans="5:6" x14ac:dyDescent="0.25">
      <c r="E74" t="s">
        <v>220</v>
      </c>
      <c r="F74">
        <v>72</v>
      </c>
    </row>
    <row r="75" spans="5:6" x14ac:dyDescent="0.25">
      <c r="E75" t="s">
        <v>221</v>
      </c>
      <c r="F75">
        <v>73</v>
      </c>
    </row>
    <row r="76" spans="5:6" x14ac:dyDescent="0.25">
      <c r="E76" t="s">
        <v>222</v>
      </c>
      <c r="F76">
        <v>74</v>
      </c>
    </row>
    <row r="77" spans="5:6" x14ac:dyDescent="0.25">
      <c r="E77" t="s">
        <v>223</v>
      </c>
      <c r="F77">
        <v>75</v>
      </c>
    </row>
    <row r="78" spans="5:6" x14ac:dyDescent="0.25">
      <c r="E78" t="s">
        <v>224</v>
      </c>
      <c r="F78">
        <v>76</v>
      </c>
    </row>
    <row r="79" spans="5:6" x14ac:dyDescent="0.25">
      <c r="E79" t="s">
        <v>225</v>
      </c>
      <c r="F79">
        <v>77</v>
      </c>
    </row>
    <row r="80" spans="5:6" x14ac:dyDescent="0.25">
      <c r="E80" t="s">
        <v>226</v>
      </c>
      <c r="F80">
        <v>78</v>
      </c>
    </row>
    <row r="81" spans="5:6" x14ac:dyDescent="0.25">
      <c r="E81" t="s">
        <v>227</v>
      </c>
      <c r="F81">
        <v>79</v>
      </c>
    </row>
    <row r="82" spans="5:6" x14ac:dyDescent="0.25">
      <c r="E82" t="s">
        <v>228</v>
      </c>
      <c r="F82">
        <v>80</v>
      </c>
    </row>
    <row r="83" spans="5:6" x14ac:dyDescent="0.25">
      <c r="E83" t="s">
        <v>229</v>
      </c>
      <c r="F83">
        <v>81</v>
      </c>
    </row>
    <row r="84" spans="5:6" x14ac:dyDescent="0.25">
      <c r="E84" t="s">
        <v>230</v>
      </c>
      <c r="F84">
        <v>82</v>
      </c>
    </row>
    <row r="85" spans="5:6" x14ac:dyDescent="0.25">
      <c r="E85" t="s">
        <v>231</v>
      </c>
      <c r="F85">
        <v>83</v>
      </c>
    </row>
    <row r="86" spans="5:6" x14ac:dyDescent="0.25">
      <c r="E86" t="s">
        <v>232</v>
      </c>
      <c r="F86">
        <v>84</v>
      </c>
    </row>
    <row r="87" spans="5:6" x14ac:dyDescent="0.25">
      <c r="E87" t="s">
        <v>233</v>
      </c>
      <c r="F87">
        <v>85</v>
      </c>
    </row>
    <row r="88" spans="5:6" x14ac:dyDescent="0.25">
      <c r="E88" t="s">
        <v>234</v>
      </c>
      <c r="F88">
        <v>86</v>
      </c>
    </row>
    <row r="89" spans="5:6" x14ac:dyDescent="0.25">
      <c r="E89" t="s">
        <v>235</v>
      </c>
      <c r="F89">
        <v>87</v>
      </c>
    </row>
    <row r="90" spans="5:6" x14ac:dyDescent="0.25">
      <c r="E90" t="s">
        <v>236</v>
      </c>
      <c r="F90">
        <v>88</v>
      </c>
    </row>
    <row r="91" spans="5:6" x14ac:dyDescent="0.25">
      <c r="E91" t="s">
        <v>237</v>
      </c>
      <c r="F91">
        <v>89</v>
      </c>
    </row>
    <row r="92" spans="5:6" x14ac:dyDescent="0.25">
      <c r="E92" t="s">
        <v>238</v>
      </c>
      <c r="F92">
        <v>90</v>
      </c>
    </row>
    <row r="93" spans="5:6" x14ac:dyDescent="0.25">
      <c r="E93" t="s">
        <v>239</v>
      </c>
      <c r="F93">
        <v>91</v>
      </c>
    </row>
    <row r="94" spans="5:6" x14ac:dyDescent="0.25">
      <c r="E94" t="s">
        <v>240</v>
      </c>
      <c r="F94">
        <v>92</v>
      </c>
    </row>
    <row r="95" spans="5:6" x14ac:dyDescent="0.25">
      <c r="E95" t="s">
        <v>241</v>
      </c>
      <c r="F95">
        <v>93</v>
      </c>
    </row>
    <row r="96" spans="5:6" x14ac:dyDescent="0.25">
      <c r="E96" t="s">
        <v>242</v>
      </c>
      <c r="F96">
        <v>94</v>
      </c>
    </row>
    <row r="97" spans="5:6" x14ac:dyDescent="0.25">
      <c r="E97" t="s">
        <v>243</v>
      </c>
      <c r="F97">
        <v>95</v>
      </c>
    </row>
    <row r="98" spans="5:6" x14ac:dyDescent="0.25">
      <c r="E98" t="s">
        <v>244</v>
      </c>
      <c r="F98">
        <v>971</v>
      </c>
    </row>
    <row r="99" spans="5:6" x14ac:dyDescent="0.25">
      <c r="E99" t="s">
        <v>245</v>
      </c>
      <c r="F99">
        <v>972</v>
      </c>
    </row>
    <row r="100" spans="5:6" x14ac:dyDescent="0.25">
      <c r="E100" t="s">
        <v>246</v>
      </c>
      <c r="F100">
        <v>973</v>
      </c>
    </row>
    <row r="101" spans="5:6" x14ac:dyDescent="0.25">
      <c r="E101" t="s">
        <v>247</v>
      </c>
      <c r="F101">
        <v>974</v>
      </c>
    </row>
    <row r="102" spans="5:6" x14ac:dyDescent="0.25">
      <c r="E102" t="s">
        <v>248</v>
      </c>
      <c r="F102">
        <v>976</v>
      </c>
    </row>
  </sheetData>
  <pageMargins left="0.66944444444444495" right="0.66944444444444495" top="0.66944444444444495" bottom="0.906944444444445" header="0.511811023622047" footer="0.66944444444444495"/>
  <pageSetup paperSize="9" orientation="portrait" horizontalDpi="300" verticalDpi="300"/>
  <headerFooter>
    <oddFooter>&amp;RNL - &amp;D</oddFooter>
  </headerFooter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3B727DDD83E1408F18FD0EC6505723" ma:contentTypeVersion="2" ma:contentTypeDescription="Crée un document." ma:contentTypeScope="" ma:versionID="f23beee1b9f5a81a43557141d3c567f6">
  <xsd:schema xmlns:xsd="http://www.w3.org/2001/XMLSchema" xmlns:xs="http://www.w3.org/2001/XMLSchema" xmlns:p="http://schemas.microsoft.com/office/2006/metadata/properties" xmlns:ns2="7535ebde-2448-46dc-bee6-4f00cf7994fc" targetNamespace="http://schemas.microsoft.com/office/2006/metadata/properties" ma:root="true" ma:fieldsID="54d9cc4fc53dc9e2a3ad83615996a121" ns2:_="">
    <xsd:import namespace="7535ebde-2448-46dc-bee6-4f00cf799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5ebde-2448-46dc-bee6-4f00cf799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A04A4-1715-44E9-A8A3-A27231782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35ebde-2448-46dc-bee6-4f00cf799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BF603E-754D-42F3-8B7D-965B3B20FDB6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7535ebde-2448-46dc-bee6-4f00cf7994f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87DA9E-E329-4DB2-8611-2E0997ACD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9</vt:i4>
      </vt:variant>
    </vt:vector>
  </HeadingPairs>
  <TitlesOfParts>
    <vt:vector size="12" baseType="lpstr">
      <vt:lpstr>Fiche</vt:lpstr>
      <vt:lpstr>pour CERFA</vt:lpstr>
      <vt:lpstr>Menus</vt:lpstr>
      <vt:lpstr>DEG</vt:lpstr>
      <vt:lpstr>departements</vt:lpstr>
      <vt:lpstr>Dernier_diplôme_ou_titre_préparé</vt:lpstr>
      <vt:lpstr>IUTCACHAN</vt:lpstr>
      <vt:lpstr>IUTORSAY</vt:lpstr>
      <vt:lpstr>IUTSCEAUX</vt:lpstr>
      <vt:lpstr>POLYTECH</vt:lpstr>
      <vt:lpstr>STAPS_F2S</vt:lpstr>
      <vt:lpstr>UFR_SCIENCES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Liebeaux</dc:creator>
  <cp:keywords/>
  <dc:description/>
  <cp:lastModifiedBy>Utilisateur Windows</cp:lastModifiedBy>
  <cp:revision>112</cp:revision>
  <dcterms:created xsi:type="dcterms:W3CDTF">2022-04-10T15:23:50Z</dcterms:created>
  <dcterms:modified xsi:type="dcterms:W3CDTF">2023-05-26T12:31:49Z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0x010100443B727DDD83E1408F18FD0EC6505723</vt:lpwstr>
  </property>
</Properties>
</file>